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Ломоносова кор 3 2017 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<sst xmlns="http://schemas.openxmlformats.org/spreadsheetml/2006/main" count="45" uniqueCount="39">
  <si>
    <t>Расходы по статье</t>
  </si>
  <si>
    <t>Оплата труда</t>
  </si>
  <si>
    <t>Страховые взносы с ФОТ</t>
  </si>
  <si>
    <t>Электротовары</t>
  </si>
  <si>
    <t>Строит.товары</t>
  </si>
  <si>
    <t>Содержание управляющей компании</t>
  </si>
  <si>
    <t xml:space="preserve">Прочие доходы </t>
  </si>
  <si>
    <t>обслуживание лифтов</t>
  </si>
  <si>
    <t>Обязательное и добровольное страхование имущества (лифты)</t>
  </si>
  <si>
    <t>Сан.тех.товары</t>
  </si>
  <si>
    <t>Уборка территории</t>
  </si>
  <si>
    <t>Благоустройство территории</t>
  </si>
  <si>
    <t>Обслуживание домофонов</t>
  </si>
  <si>
    <t>Компенсация а/м</t>
  </si>
  <si>
    <t>ТМЦ</t>
  </si>
  <si>
    <t>Хозтовары, хозинвентарь</t>
  </si>
  <si>
    <t>Начислено жителям</t>
  </si>
  <si>
    <t>Оплачено</t>
  </si>
  <si>
    <t>Произведеные затраты (выставлены счета)</t>
  </si>
  <si>
    <t>Вывоз мусора</t>
  </si>
  <si>
    <t>обслуживание электроснабжения (, авт.снятие показ.по эл.)</t>
  </si>
  <si>
    <t>охрана труда  и техника безопасности</t>
  </si>
  <si>
    <t>Спец.одежда</t>
  </si>
  <si>
    <t>Обслуживание пожарной сигнализации и пож.безоп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</si>
  <si>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</si>
  <si>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</si>
  <si>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</si>
  <si>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</si>
  <si>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</si>
  <si>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Коммунальные услуги Ломоносова 119 корпус 3</t>
  </si>
  <si>
    <t>Материальные расходы</t>
  </si>
  <si>
    <t>Кадастровые работы</t>
  </si>
  <si>
    <t>Содержание и текущее обслуживание Ломоносова дом 119 корпус 3 за 2017год</t>
  </si>
  <si>
    <t>Долг на 01.01.2017</t>
  </si>
  <si>
    <t>Долг на 01.01.2018г</t>
  </si>
  <si>
    <t>Водоснабжение ОДН</t>
  </si>
  <si>
    <t>Подогрев ОДН</t>
  </si>
  <si>
    <t>Электроэнергия ОДН</t>
  </si>
  <si>
    <t xml:space="preserve">Прочие расходы (комиссия банка и др)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</si>
</sst>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/>
    </xf>
    <xf numFmtId="4" fontId="1" fillId="0" borderId="12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1" max="1" width="24.50390625" style="0" customWidth="1"/>
    <col min="2" max="2" width="16.625" style="0" customWidth="1"/>
    <col min="3" max="3" width="19.50390625" style="0" customWidth="1"/>
    <col min="4" max="4" width="19.375" style="0" customWidth="1"/>
    <col min="7" max="7" width="29.50390625" style="0" customWidth="1"/>
    <col min="8" max="8" width="20.375" style="0" hidden="1" customWidth="1"/>
    <col min="9" max="9" width="17.875" style="0" customWidth="1"/>
  </cols>
  <sheetData>
    <row r="1" spans="2:4" ht="12.75">
      <c r="B1" s="4" t="s">
        <v>32</v>
      </c>
      <c r="C1" s="4"/>
      <c r="D1" s="4"/>
    </row>
    <row r="2" spans="1:9" ht="12.75">
      <c r="A2" s="5" t="s">
        <v>33</v>
      </c>
      <c r="B2" s="5" t="s">
        <v>16</v>
      </c>
      <c r="C2" s="5" t="s">
        <v>17</v>
      </c>
      <c r="D2" s="5" t="s">
        <v>34</v>
      </c>
      <c r="E2" s="16" t="s">
        <v>18</v>
      </c>
      <c r="F2" s="16"/>
      <c r="G2" s="16"/>
      <c r="H2" s="16"/>
      <c r="I2" s="16"/>
    </row>
    <row r="3" spans="1:9" ht="12.75">
      <c r="A3" s="3">
        <v>586718.45</v>
      </c>
      <c r="B3" s="3">
        <v>4901944.38</v>
      </c>
      <c r="C3" s="3">
        <v>4848590.21</v>
      </c>
      <c r="D3" s="9">
        <f>A3+B3-C3</f>
        <v>640072.6200000001</v>
      </c>
      <c r="E3" s="13" t="s">
        <v>0</v>
      </c>
      <c r="F3" s="14"/>
      <c r="G3" s="15"/>
      <c r="H3" s="2">
        <f>SUM(H4:H29)</f>
        <v>0</v>
      </c>
      <c r="I3" s="1">
        <v>4227651.01</v>
      </c>
    </row>
    <row r="4" spans="1:9" ht="12.75">
      <c r="A4" s="6"/>
      <c r="B4" s="6"/>
      <c r="C4" s="6"/>
      <c r="D4" s="6"/>
      <c r="E4" s="5" t="s">
        <v>11</v>
      </c>
      <c r="F4" s="5"/>
      <c r="G4" s="5"/>
      <c r="H4" s="2"/>
      <c r="I4" s="5">
        <v>15600.6</v>
      </c>
    </row>
    <row r="5" spans="1:9" ht="12.75">
      <c r="A5" s="6"/>
      <c r="B5" s="6"/>
      <c r="C5" s="6"/>
      <c r="D5" s="6"/>
      <c r="E5" s="13" t="s">
        <v>19</v>
      </c>
      <c r="F5" s="14"/>
      <c r="G5" s="15"/>
      <c r="H5" s="2"/>
      <c r="I5" s="5">
        <f>639816</f>
        <v>639816</v>
      </c>
    </row>
    <row r="6" spans="1:9" ht="12.75">
      <c r="A6" s="6"/>
      <c r="B6" s="6"/>
      <c r="C6" s="6"/>
      <c r="D6" s="6"/>
      <c r="E6" s="5" t="s">
        <v>31</v>
      </c>
      <c r="F6" s="5"/>
      <c r="G6" s="5"/>
      <c r="H6" s="5"/>
      <c r="I6" s="5">
        <v>24000</v>
      </c>
    </row>
    <row r="7" spans="1:9" ht="12.75">
      <c r="A7" s="6"/>
      <c r="B7" s="6"/>
      <c r="C7" s="6"/>
      <c r="D7" s="6"/>
      <c r="E7" s="5" t="s">
        <v>7</v>
      </c>
      <c r="F7" s="5"/>
      <c r="G7" s="5"/>
      <c r="H7" s="2"/>
      <c r="I7" s="5">
        <f>947324.99</f>
        <v>947324.99</v>
      </c>
    </row>
    <row r="8" spans="1:9" ht="27" customHeight="1">
      <c r="A8" s="6"/>
      <c r="B8" s="6"/>
      <c r="C8" s="6"/>
      <c r="D8" s="6"/>
      <c r="E8" s="5" t="s">
        <v>20</v>
      </c>
      <c r="F8" s="5"/>
      <c r="G8" s="5"/>
      <c r="H8" s="2"/>
      <c r="I8" s="5">
        <f>53790</f>
        <v>53790</v>
      </c>
    </row>
    <row r="9" spans="1:9" ht="12.75">
      <c r="A9" s="6"/>
      <c r="B9" s="6"/>
      <c r="C9" s="6"/>
      <c r="D9" s="6"/>
      <c r="E9" s="5" t="s">
        <v>8</v>
      </c>
      <c r="F9" s="5"/>
      <c r="G9" s="5"/>
      <c r="H9" s="2"/>
      <c r="I9" s="5">
        <f>2052.66</f>
        <v>2052.66</v>
      </c>
    </row>
    <row r="10" spans="1:9" ht="12.75">
      <c r="A10" s="6"/>
      <c r="B10" s="6"/>
      <c r="C10" s="6"/>
      <c r="D10" s="6"/>
      <c r="E10" s="13" t="s">
        <v>1</v>
      </c>
      <c r="F10" s="14"/>
      <c r="G10" s="15"/>
      <c r="H10" s="2"/>
      <c r="I10" s="5">
        <f>1115911.14</f>
        <v>1115911.14</v>
      </c>
    </row>
    <row r="11" spans="1:9" ht="12.75">
      <c r="A11" s="6"/>
      <c r="B11" s="6"/>
      <c r="C11" s="6"/>
      <c r="D11" s="6"/>
      <c r="E11" s="5" t="s">
        <v>21</v>
      </c>
      <c r="F11" s="5"/>
      <c r="G11" s="5"/>
      <c r="H11" s="5"/>
      <c r="I11" s="5">
        <f>448.5</f>
        <v>448.5</v>
      </c>
    </row>
    <row r="12" spans="1:9" ht="12.75">
      <c r="A12" s="6"/>
      <c r="B12" s="6"/>
      <c r="C12" s="6"/>
      <c r="D12" s="6"/>
      <c r="E12" s="5" t="s">
        <v>2</v>
      </c>
      <c r="F12" s="5"/>
      <c r="G12" s="5"/>
      <c r="H12" s="2"/>
      <c r="I12" s="5">
        <f>225162.34</f>
        <v>225162.34</v>
      </c>
    </row>
    <row r="13" spans="1:9" ht="12.75">
      <c r="A13" s="6"/>
      <c r="B13" s="6"/>
      <c r="C13" s="6"/>
      <c r="D13" s="6"/>
      <c r="E13" s="13" t="s">
        <v>9</v>
      </c>
      <c r="F13" s="14"/>
      <c r="G13" s="15"/>
      <c r="H13" s="2"/>
      <c r="I13" s="5">
        <f>28855</f>
        <v>28855</v>
      </c>
    </row>
    <row r="14" spans="1:9" ht="12.75">
      <c r="A14" s="6"/>
      <c r="B14" s="6"/>
      <c r="C14" s="6"/>
      <c r="D14" s="6"/>
      <c r="E14" s="13" t="s">
        <v>22</v>
      </c>
      <c r="F14" s="14"/>
      <c r="G14" s="15"/>
      <c r="H14" s="2"/>
      <c r="I14" s="5">
        <f>270</f>
        <v>270</v>
      </c>
    </row>
    <row r="15" spans="1:9" ht="12.75">
      <c r="A15" s="6"/>
      <c r="B15" s="6"/>
      <c r="C15" s="6"/>
      <c r="D15" s="6"/>
      <c r="E15" s="13" t="s">
        <v>15</v>
      </c>
      <c r="F15" s="14"/>
      <c r="G15" s="15"/>
      <c r="H15" s="2"/>
      <c r="I15" s="5">
        <f>20265.82</f>
        <v>20265.82</v>
      </c>
    </row>
    <row r="16" spans="1:9" ht="12.75">
      <c r="A16" s="6"/>
      <c r="B16" s="6"/>
      <c r="C16" s="6"/>
      <c r="D16" s="6"/>
      <c r="E16" s="13" t="s">
        <v>3</v>
      </c>
      <c r="F16" s="14"/>
      <c r="G16" s="15"/>
      <c r="H16" s="2"/>
      <c r="I16" s="5">
        <f>33369.5</f>
        <v>33369.5</v>
      </c>
    </row>
    <row r="17" spans="1:9" ht="12.75">
      <c r="A17" s="6"/>
      <c r="B17" s="6"/>
      <c r="C17" s="6"/>
      <c r="D17" s="6"/>
      <c r="E17" s="13" t="s">
        <v>4</v>
      </c>
      <c r="F17" s="14"/>
      <c r="G17" s="15"/>
      <c r="H17" s="2"/>
      <c r="I17" s="5">
        <f>73129.8</f>
        <v>73129.8</v>
      </c>
    </row>
    <row r="18" spans="1:9" ht="12.75">
      <c r="A18" s="6"/>
      <c r="B18" s="6"/>
      <c r="C18" s="6"/>
      <c r="D18" s="6"/>
      <c r="E18" s="13" t="s">
        <v>13</v>
      </c>
      <c r="F18" s="14"/>
      <c r="G18" s="15"/>
      <c r="H18" s="2"/>
      <c r="I18" s="5">
        <f>4100</f>
        <v>4100</v>
      </c>
    </row>
    <row r="19" spans="1:9" ht="12.75">
      <c r="A19" s="6"/>
      <c r="B19" s="6"/>
      <c r="C19" s="6"/>
      <c r="D19" s="6"/>
      <c r="E19" s="13" t="s">
        <v>14</v>
      </c>
      <c r="F19" s="14"/>
      <c r="G19" s="15"/>
      <c r="H19" s="2"/>
      <c r="I19" s="5">
        <f>15803</f>
        <v>15803</v>
      </c>
    </row>
    <row r="20" spans="1:9" ht="12.75">
      <c r="A20" s="6"/>
      <c r="B20" s="6"/>
      <c r="C20" s="6"/>
      <c r="D20" s="6"/>
      <c r="E20" s="5" t="s">
        <v>12</v>
      </c>
      <c r="F20" s="5"/>
      <c r="G20" s="5"/>
      <c r="H20" s="2"/>
      <c r="I20" s="5">
        <v>49910</v>
      </c>
    </row>
    <row r="21" spans="1:9" ht="12.75">
      <c r="A21" s="6"/>
      <c r="B21" s="6"/>
      <c r="C21" s="6"/>
      <c r="D21" s="6"/>
      <c r="E21" s="13" t="s">
        <v>35</v>
      </c>
      <c r="F21" s="14"/>
      <c r="G21" s="15"/>
      <c r="H21" s="2"/>
      <c r="I21" s="5">
        <v>6570.22</v>
      </c>
    </row>
    <row r="22" spans="1:9" ht="12.75">
      <c r="A22" s="6"/>
      <c r="B22" s="6"/>
      <c r="C22" s="6"/>
      <c r="D22" s="6"/>
      <c r="E22" s="13" t="s">
        <v>36</v>
      </c>
      <c r="F22" s="14"/>
      <c r="G22" s="15"/>
      <c r="H22" s="2"/>
      <c r="I22" s="5">
        <v>50704.43</v>
      </c>
    </row>
    <row r="23" spans="1:9" ht="12.75">
      <c r="A23" s="6"/>
      <c r="B23" s="6"/>
      <c r="C23" s="6"/>
      <c r="D23" s="6"/>
      <c r="E23" s="13" t="s">
        <v>37</v>
      </c>
      <c r="F23" s="14"/>
      <c r="G23" s="15"/>
      <c r="H23" s="2"/>
      <c r="I23" s="5">
        <v>172430.53</v>
      </c>
    </row>
    <row r="24" spans="1:9" ht="12.75">
      <c r="A24" s="6"/>
      <c r="B24" s="6"/>
      <c r="C24" s="6"/>
      <c r="D24" s="6"/>
      <c r="E24" s="5" t="s">
        <v>23</v>
      </c>
      <c r="F24" s="5"/>
      <c r="G24" s="5"/>
      <c r="H24" s="2"/>
      <c r="I24" s="5">
        <f>156000</f>
        <v>156000</v>
      </c>
    </row>
    <row r="25" spans="1:9" ht="12.75">
      <c r="A25" s="6"/>
      <c r="B25" s="6"/>
      <c r="C25" s="6"/>
      <c r="D25" s="6"/>
      <c r="E25" s="13" t="s">
        <v>30</v>
      </c>
      <c r="F25" s="14"/>
      <c r="G25" s="15"/>
      <c r="H25" s="5"/>
      <c r="I25" s="5">
        <f>785.03</f>
        <v>785.03</v>
      </c>
    </row>
    <row r="26" spans="1:9" ht="12.75">
      <c r="A26" s="6"/>
      <c r="B26" s="6"/>
      <c r="C26" s="6"/>
      <c r="D26" s="6"/>
      <c r="E26" s="13" t="s">
        <v>10</v>
      </c>
      <c r="F26" s="14"/>
      <c r="G26" s="15"/>
      <c r="H26" s="2"/>
      <c r="I26" s="5">
        <f>39750</f>
        <v>39750</v>
      </c>
    </row>
    <row r="27" spans="1:9" ht="12.75">
      <c r="A27" s="6"/>
      <c r="B27" s="6"/>
      <c r="C27" s="6"/>
      <c r="D27" s="6"/>
      <c r="E27" s="5" t="s">
        <v>5</v>
      </c>
      <c r="F27" s="5"/>
      <c r="G27" s="5"/>
      <c r="H27" s="7"/>
      <c r="I27" s="5">
        <v>482192.42</v>
      </c>
    </row>
    <row r="28" spans="1:9" ht="12.75">
      <c r="A28" s="6"/>
      <c r="B28" s="6"/>
      <c r="C28" s="6"/>
      <c r="D28" s="6"/>
      <c r="E28" s="13" t="s">
        <v>38</v>
      </c>
      <c r="F28" s="14"/>
      <c r="G28" s="15"/>
      <c r="H28" s="7"/>
      <c r="I28" s="5">
        <f>12000+112146.21</f>
        <v>124146.21</v>
      </c>
    </row>
    <row r="29" spans="1:9" ht="12.75">
      <c r="A29" s="6"/>
      <c r="B29" s="6"/>
      <c r="C29" s="6"/>
      <c r="D29" s="6"/>
      <c r="E29" s="13" t="s">
        <v>6</v>
      </c>
      <c r="F29" s="14"/>
      <c r="G29" s="15"/>
      <c r="H29" s="7"/>
      <c r="I29" s="5">
        <v>54737.18</v>
      </c>
    </row>
    <row r="30" spans="1:9" ht="12.75">
      <c r="A30" s="6"/>
      <c r="B30" s="6"/>
      <c r="C30" s="6"/>
      <c r="D30" s="6"/>
      <c r="E30" s="8"/>
      <c r="F30" s="8"/>
      <c r="G30" s="8"/>
      <c r="H30" s="11"/>
      <c r="I30" s="12"/>
    </row>
    <row r="31" spans="1:9" ht="22.5" customHeight="1">
      <c r="A31" s="20" t="s">
        <v>29</v>
      </c>
      <c r="B31" s="21"/>
      <c r="C31" s="21"/>
      <c r="D31" s="21"/>
      <c r="E31" s="21"/>
      <c r="F31" s="21"/>
      <c r="G31" s="21"/>
      <c r="H31" s="21"/>
      <c r="I31" s="22"/>
    </row>
    <row r="32" spans="1:9" ht="52.5">
      <c r="A32" s="5" t="s">
        <v>33</v>
      </c>
      <c r="B32" s="5" t="s">
        <v>16</v>
      </c>
      <c r="C32" s="5" t="s">
        <v>17</v>
      </c>
      <c r="D32" s="5" t="s">
        <v>34</v>
      </c>
      <c r="I32" s="10" t="s">
        <v>18</v>
      </c>
    </row>
    <row r="33" spans="1:9" ht="12.75">
      <c r="A33" s="2">
        <v>878869.13</v>
      </c>
      <c r="B33" s="3">
        <v>5256088.91</v>
      </c>
      <c r="C33" s="3">
        <v>5234657.06</v>
      </c>
      <c r="D33" s="9">
        <f>A33+B33-C33</f>
        <v>900300.9800000004</v>
      </c>
      <c r="E33" s="17" t="s">
        <v>0</v>
      </c>
      <c r="F33" s="18"/>
      <c r="G33" s="19"/>
      <c r="H33" s="3" t="e">
        <f>H34+H35+H36+H37+H38+#REF!</f>
        <v>#REF!</v>
      </c>
      <c r="I33" s="3">
        <f>SUM(I34:I38)</f>
        <v>5314685.93</v>
      </c>
    </row>
    <row r="34" spans="1:9" ht="12.75">
      <c r="A34" s="6"/>
      <c r="B34" s="6"/>
      <c r="C34" s="6"/>
      <c r="D34" s="6"/>
      <c r="E34" s="17" t="s">
        <v>24</v>
      </c>
      <c r="F34" s="18"/>
      <c r="G34" s="19"/>
      <c r="H34" s="2"/>
      <c r="I34" s="2">
        <v>349442.51</v>
      </c>
    </row>
    <row r="35" spans="1:9" ht="12.75">
      <c r="A35" s="6"/>
      <c r="B35" s="6"/>
      <c r="C35" s="6"/>
      <c r="D35" s="6"/>
      <c r="E35" s="17" t="s">
        <v>25</v>
      </c>
      <c r="F35" s="18"/>
      <c r="G35" s="19"/>
      <c r="H35" s="2"/>
      <c r="I35" s="2">
        <v>279608.15</v>
      </c>
    </row>
    <row r="36" spans="1:9" ht="12.75">
      <c r="A36" s="6"/>
      <c r="B36" s="6"/>
      <c r="C36" s="6"/>
      <c r="D36" s="6"/>
      <c r="E36" s="17" t="s">
        <v>26</v>
      </c>
      <c r="F36" s="18"/>
      <c r="G36" s="19"/>
      <c r="H36" s="2"/>
      <c r="I36" s="2">
        <v>1441455.7</v>
      </c>
    </row>
    <row r="37" spans="1:9" ht="12.75">
      <c r="A37" s="6"/>
      <c r="B37" s="6"/>
      <c r="C37" s="6"/>
      <c r="D37" s="6"/>
      <c r="E37" s="17" t="s">
        <v>27</v>
      </c>
      <c r="F37" s="18"/>
      <c r="G37" s="19"/>
      <c r="H37" s="2"/>
      <c r="I37" s="2">
        <v>2343136.11</v>
      </c>
    </row>
    <row r="38" spans="1:9" ht="12.75">
      <c r="A38" s="6"/>
      <c r="B38" s="6"/>
      <c r="C38" s="6"/>
      <c r="D38" s="6"/>
      <c r="E38" s="17" t="s">
        <v>28</v>
      </c>
      <c r="F38" s="18"/>
      <c r="G38" s="19"/>
      <c r="H38" s="2"/>
      <c r="I38" s="2">
        <v>901043.46</v>
      </c>
    </row>
  </sheetData>
  <sheetProtection/>
  <mergeCells count="25">
    <mergeCell ref="E17:G17"/>
    <mergeCell ref="E18:G18"/>
    <mergeCell ref="E29:G29"/>
    <mergeCell ref="E19:G19"/>
    <mergeCell ref="E25:G25"/>
    <mergeCell ref="E22:G22"/>
    <mergeCell ref="E23:G23"/>
    <mergeCell ref="E26:G26"/>
    <mergeCell ref="E28:G28"/>
    <mergeCell ref="E2:I2"/>
    <mergeCell ref="E3:G3"/>
    <mergeCell ref="E5:G5"/>
    <mergeCell ref="E21:G21"/>
    <mergeCell ref="E15:G15"/>
    <mergeCell ref="E16:G16"/>
    <mergeCell ref="E10:G10"/>
    <mergeCell ref="E37:G37"/>
    <mergeCell ref="E38:G38"/>
    <mergeCell ref="A31:I31"/>
    <mergeCell ref="E13:G13"/>
    <mergeCell ref="E14:G14"/>
    <mergeCell ref="E33:G33"/>
    <mergeCell ref="E34:G34"/>
    <mergeCell ref="E35:G35"/>
    <mergeCell ref="E36:G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2018-03-22T11:17:36Z</cp:lastPrinted>
  <dcterms:created xsi:type="dcterms:W3CDTF">2014-04-16T05:41:56Z</dcterms:created>
  <dcterms:modified xsi:type="dcterms:W3CDTF">2018-03-22T11:40:38Z</dcterms:modified>
  <cp:category/>
  <cp:version/>
  <cp:contentType/>
  <cp:contentStatus/>
</cp:coreProperties>
</file>