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68" windowHeight="8280" activeTab="0"/>
  </bookViews>
  <sheets>
    <sheet name="Ломонососва  119,к.2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<sst xmlns="http://schemas.openxmlformats.org/spreadsheetml/2006/main" count="58" uniqueCount="51">
  <si>
    <t>Расходы по статье</t>
  </si>
  <si>
    <t>Вывески, таблички, стенды</t>
  </si>
  <si>
    <t>Оплата труда</t>
  </si>
  <si>
    <t>Страховые взносы с ФОТ</t>
  </si>
  <si>
    <t>Электротовары</t>
  </si>
  <si>
    <t>Строит.товары</t>
  </si>
  <si>
    <t>Содержание управляющей компании</t>
  </si>
  <si>
    <t>Прочие расходы (комиссия банка и др)</t>
  </si>
  <si>
    <t xml:space="preserve">Прочие доходы </t>
  </si>
  <si>
    <t>обслуживание лифтов</t>
  </si>
  <si>
    <t>Инструмент</t>
  </si>
  <si>
    <t>Обязательное и добровольное страхование имущества (лифты)</t>
  </si>
  <si>
    <t>Сан.тех.товары</t>
  </si>
  <si>
    <t>Уборка территории</t>
  </si>
  <si>
    <t>Благоустройство территории</t>
  </si>
  <si>
    <t>Обслуживание домофонов</t>
  </si>
  <si>
    <t>Компенсация а/м</t>
  </si>
  <si>
    <t>ТМЦ</t>
  </si>
  <si>
    <t>Хозтовары, хозинвентарь</t>
  </si>
  <si>
    <t>Начислено жителям</t>
  </si>
  <si>
    <t>Оплачено</t>
  </si>
  <si>
    <t>Произведеные затраты (выставлены счета)</t>
  </si>
  <si>
    <t xml:space="preserve">Амортизация </t>
  </si>
  <si>
    <t>Вывоз мусора</t>
  </si>
  <si>
    <t>Командировочные расходы</t>
  </si>
  <si>
    <t>обслуживание электроснабжения (, авт.снятие показ.по эл.)</t>
  </si>
  <si>
    <t>Обслуживание водоснабжения и отопления (поверка приборов)</t>
  </si>
  <si>
    <t>охрана труда  и техника безопасности</t>
  </si>
  <si>
    <t>Обследование технического состояния дома</t>
  </si>
  <si>
    <t>Спец.одежда</t>
  </si>
  <si>
    <t>Мебель</t>
  </si>
  <si>
    <t>Обслуживание пожарной сигнализации и пож.безоп</t>
  </si>
  <si>
    <t>Водоотведение</t>
  </si>
  <si>
    <t>Водоснабжение</t>
  </si>
  <si>
    <t>Горячее водоснабжение</t>
  </si>
  <si>
    <t xml:space="preserve">Отопление </t>
  </si>
  <si>
    <t>Электроэнергия-жильцы</t>
  </si>
  <si>
    <t>Материальные расходы</t>
  </si>
  <si>
    <t>Предпринимательская деятельность расшифровка</t>
  </si>
  <si>
    <t xml:space="preserve">сальдо начальное </t>
  </si>
  <si>
    <t>начислено</t>
  </si>
  <si>
    <t>оплачено</t>
  </si>
  <si>
    <t>сальдо конечное</t>
  </si>
  <si>
    <t>ПАО "ВымпелКом"</t>
  </si>
  <si>
    <t>Содержание и текущее обслуживание Ломоносова дом 119 корпус 2 за 2017год</t>
  </si>
  <si>
    <t>Долг на 01.01.2017</t>
  </si>
  <si>
    <t>Долг на 01.01.2018г</t>
  </si>
  <si>
    <t xml:space="preserve">Водоснабжение ОДН </t>
  </si>
  <si>
    <t>Подогрев ОДН</t>
  </si>
  <si>
    <t>эл.энергия ОДН</t>
  </si>
  <si>
    <t>Коммунальные услуги Ломоносова 119 корпус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</si>
</sst>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4" fontId="2" fillId="0" borderId="12" xfId="0" applyNumberFormat="1" applyFont="1" applyBorder="1" applyAlignment="1">
      <alignment/>
    </xf>
    <xf numFmtId="0" fontId="0" fillId="0" borderId="12" xfId="0" applyNumberFormat="1" applyBorder="1" applyAlignment="1">
      <alignment wrapText="1"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6">
      <selection activeCell="A23" sqref="A23"/>
    </sheetView>
  </sheetViews>
  <sheetFormatPr defaultColWidth="9.00390625" defaultRowHeight="12.75"/>
  <cols>
    <col min="1" max="1" width="26.50390625" style="0" customWidth="1"/>
    <col min="2" max="2" width="19.00390625" style="0" customWidth="1"/>
    <col min="3" max="3" width="16.125" style="0" customWidth="1"/>
    <col min="4" max="4" width="21.125" style="0" customWidth="1"/>
    <col min="7" max="7" width="21.875" style="0" customWidth="1"/>
    <col min="8" max="8" width="17.50390625" style="0" customWidth="1"/>
    <col min="9" max="9" width="0.37109375" style="0" customWidth="1"/>
    <col min="11" max="11" width="9.125" style="0" customWidth="1"/>
    <col min="12" max="12" width="20.375" style="0" hidden="1" customWidth="1"/>
    <col min="13" max="13" width="11.50390625" style="0" hidden="1" customWidth="1"/>
    <col min="14" max="14" width="13.375" style="0" hidden="1" customWidth="1"/>
    <col min="15" max="15" width="15.875" style="0" hidden="1" customWidth="1"/>
  </cols>
  <sheetData>
    <row r="1" spans="2:4" ht="12.75">
      <c r="B1" s="3" t="s">
        <v>44</v>
      </c>
      <c r="C1" s="3"/>
      <c r="D1" s="3"/>
    </row>
    <row r="2" spans="1:9" ht="12.75">
      <c r="A2" s="4" t="s">
        <v>45</v>
      </c>
      <c r="B2" s="4" t="s">
        <v>19</v>
      </c>
      <c r="C2" s="4" t="s">
        <v>20</v>
      </c>
      <c r="D2" s="4" t="s">
        <v>46</v>
      </c>
      <c r="E2" s="17" t="s">
        <v>21</v>
      </c>
      <c r="F2" s="17"/>
      <c r="G2" s="17"/>
      <c r="H2" s="17"/>
      <c r="I2" s="17"/>
    </row>
    <row r="3" spans="1:9" ht="12.75">
      <c r="A3" s="2"/>
      <c r="B3" s="2">
        <v>7901676.32</v>
      </c>
      <c r="C3" s="2">
        <v>6855203.22</v>
      </c>
      <c r="D3" s="9">
        <f>A3+B3-C3</f>
        <v>1046473.1000000006</v>
      </c>
      <c r="E3" s="14" t="s">
        <v>0</v>
      </c>
      <c r="F3" s="15"/>
      <c r="G3" s="16"/>
      <c r="H3" s="2">
        <v>5979781.09</v>
      </c>
      <c r="I3" s="4"/>
    </row>
    <row r="4" spans="1:9" ht="12.75">
      <c r="A4" s="5"/>
      <c r="B4" s="5"/>
      <c r="C4" s="5"/>
      <c r="D4" s="5"/>
      <c r="E4" s="14" t="s">
        <v>22</v>
      </c>
      <c r="F4" s="15"/>
      <c r="G4" s="16"/>
      <c r="H4" s="1"/>
      <c r="I4" s="4"/>
    </row>
    <row r="5" spans="1:9" ht="12.75">
      <c r="A5" s="5"/>
      <c r="B5" s="5"/>
      <c r="C5" s="5"/>
      <c r="D5" s="5"/>
      <c r="E5" s="4" t="s">
        <v>14</v>
      </c>
      <c r="F5" s="4"/>
      <c r="G5" s="4"/>
      <c r="H5" s="1">
        <f>9910.1</f>
        <v>9910.1</v>
      </c>
      <c r="I5" s="4"/>
    </row>
    <row r="6" spans="1:9" ht="12.75">
      <c r="A6" s="5"/>
      <c r="B6" s="5"/>
      <c r="C6" s="5"/>
      <c r="D6" s="5"/>
      <c r="E6" s="14" t="s">
        <v>23</v>
      </c>
      <c r="F6" s="15"/>
      <c r="G6" s="16"/>
      <c r="H6" s="1">
        <v>805680</v>
      </c>
      <c r="I6" s="4"/>
    </row>
    <row r="7" spans="1:9" ht="12.75">
      <c r="A7" s="5"/>
      <c r="B7" s="5"/>
      <c r="C7" s="5"/>
      <c r="D7" s="5"/>
      <c r="E7" s="14" t="s">
        <v>10</v>
      </c>
      <c r="F7" s="15"/>
      <c r="G7" s="16"/>
      <c r="H7" s="1"/>
      <c r="I7" s="4"/>
    </row>
    <row r="8" spans="1:9" ht="12.75">
      <c r="A8" s="5"/>
      <c r="B8" s="5"/>
      <c r="C8" s="5"/>
      <c r="D8" s="5"/>
      <c r="E8" s="4" t="s">
        <v>24</v>
      </c>
      <c r="F8" s="4"/>
      <c r="G8" s="4"/>
      <c r="H8" s="4"/>
      <c r="I8" s="4"/>
    </row>
    <row r="9" spans="1:9" ht="12.75">
      <c r="A9" s="5"/>
      <c r="B9" s="5"/>
      <c r="C9" s="5"/>
      <c r="D9" s="5"/>
      <c r="E9" s="4" t="s">
        <v>9</v>
      </c>
      <c r="F9" s="4"/>
      <c r="G9" s="4"/>
      <c r="H9" s="1">
        <f>1273396.85</f>
        <v>1273396.85</v>
      </c>
      <c r="I9" s="4"/>
    </row>
    <row r="10" spans="1:9" ht="12.75">
      <c r="A10" s="5"/>
      <c r="B10" s="5"/>
      <c r="C10" s="5"/>
      <c r="D10" s="5"/>
      <c r="E10" s="4" t="s">
        <v>25</v>
      </c>
      <c r="F10" s="4"/>
      <c r="G10" s="4"/>
      <c r="H10" s="1">
        <v>81741</v>
      </c>
      <c r="I10" s="4"/>
    </row>
    <row r="11" spans="1:9" ht="12.75">
      <c r="A11" s="5"/>
      <c r="B11" s="5"/>
      <c r="C11" s="5"/>
      <c r="D11" s="5"/>
      <c r="E11" s="4" t="s">
        <v>11</v>
      </c>
      <c r="F11" s="4"/>
      <c r="G11" s="4"/>
      <c r="H11" s="1"/>
      <c r="I11" s="4"/>
    </row>
    <row r="12" spans="1:9" ht="12.75">
      <c r="A12" s="5"/>
      <c r="B12" s="5"/>
      <c r="C12" s="5"/>
      <c r="D12" s="5"/>
      <c r="E12" s="4" t="s">
        <v>26</v>
      </c>
      <c r="F12" s="4"/>
      <c r="G12" s="4"/>
      <c r="H12" s="1">
        <v>7847</v>
      </c>
      <c r="I12" s="4"/>
    </row>
    <row r="13" spans="1:9" ht="12.75">
      <c r="A13" s="5"/>
      <c r="B13" s="5"/>
      <c r="C13" s="5"/>
      <c r="D13" s="5"/>
      <c r="E13" s="14" t="s">
        <v>2</v>
      </c>
      <c r="F13" s="15"/>
      <c r="G13" s="16"/>
      <c r="H13" s="1">
        <f>907989.22</f>
        <v>907989.22</v>
      </c>
      <c r="I13" s="4"/>
    </row>
    <row r="14" spans="1:9" ht="12.75">
      <c r="A14" s="5"/>
      <c r="B14" s="5"/>
      <c r="C14" s="5"/>
      <c r="D14" s="5"/>
      <c r="E14" s="4" t="s">
        <v>27</v>
      </c>
      <c r="F14" s="4"/>
      <c r="G14" s="4"/>
      <c r="H14" s="4">
        <f>448.5+540</f>
        <v>988.5</v>
      </c>
      <c r="I14" s="4"/>
    </row>
    <row r="15" spans="1:15" ht="15">
      <c r="A15" s="5"/>
      <c r="B15" s="5"/>
      <c r="C15" s="5"/>
      <c r="D15" s="5"/>
      <c r="E15" s="4" t="s">
        <v>3</v>
      </c>
      <c r="F15" s="4"/>
      <c r="G15" s="4"/>
      <c r="H15" s="1">
        <f>182499.79</f>
        <v>182499.79</v>
      </c>
      <c r="I15" s="4"/>
      <c r="L15" s="12" t="s">
        <v>38</v>
      </c>
      <c r="M15" s="12"/>
      <c r="N15" s="12"/>
      <c r="O15" s="12"/>
    </row>
    <row r="16" spans="1:15" ht="18.75" customHeight="1">
      <c r="A16" s="5"/>
      <c r="B16" s="5"/>
      <c r="C16" s="5"/>
      <c r="D16" s="5"/>
      <c r="E16" s="4" t="s">
        <v>28</v>
      </c>
      <c r="F16" s="4"/>
      <c r="G16" s="4"/>
      <c r="H16" s="4"/>
      <c r="I16" s="4"/>
      <c r="L16" s="7" t="s">
        <v>39</v>
      </c>
      <c r="M16" s="7" t="s">
        <v>40</v>
      </c>
      <c r="N16" s="7" t="s">
        <v>41</v>
      </c>
      <c r="O16" s="7" t="s">
        <v>42</v>
      </c>
    </row>
    <row r="17" spans="1:15" ht="12.75">
      <c r="A17" s="5"/>
      <c r="B17" s="5"/>
      <c r="C17" s="5"/>
      <c r="D17" s="5"/>
      <c r="E17" s="14" t="s">
        <v>12</v>
      </c>
      <c r="F17" s="15"/>
      <c r="G17" s="16"/>
      <c r="H17" s="1">
        <f>177677.5</f>
        <v>177677.5</v>
      </c>
      <c r="I17" s="4"/>
      <c r="L17" s="13" t="s">
        <v>43</v>
      </c>
      <c r="M17" s="13"/>
      <c r="N17" s="13"/>
      <c r="O17" s="13"/>
    </row>
    <row r="18" spans="1:15" ht="12.75">
      <c r="A18" s="5"/>
      <c r="B18" s="5"/>
      <c r="C18" s="5"/>
      <c r="D18" s="5"/>
      <c r="E18" s="14" t="s">
        <v>29</v>
      </c>
      <c r="F18" s="15"/>
      <c r="G18" s="16"/>
      <c r="H18" s="1"/>
      <c r="I18" s="4"/>
      <c r="L18" s="1">
        <v>0</v>
      </c>
      <c r="M18" s="1">
        <v>15865.51</v>
      </c>
      <c r="N18" s="1">
        <v>13869.07</v>
      </c>
      <c r="O18" s="1">
        <f>L18+M18-N18</f>
        <v>1996.4400000000005</v>
      </c>
    </row>
    <row r="19" spans="1:15" ht="12.75">
      <c r="A19" s="5"/>
      <c r="B19" s="5"/>
      <c r="C19" s="5"/>
      <c r="D19" s="5"/>
      <c r="E19" s="14" t="s">
        <v>18</v>
      </c>
      <c r="F19" s="15"/>
      <c r="G19" s="16"/>
      <c r="H19" s="1">
        <f>18791.07</f>
        <v>18791.07</v>
      </c>
      <c r="I19" s="4"/>
      <c r="L19" s="13"/>
      <c r="M19" s="13"/>
      <c r="N19" s="13"/>
      <c r="O19" s="13"/>
    </row>
    <row r="20" spans="1:15" ht="12.75">
      <c r="A20" s="5"/>
      <c r="B20" s="5"/>
      <c r="C20" s="5"/>
      <c r="D20" s="5"/>
      <c r="E20" s="14" t="s">
        <v>4</v>
      </c>
      <c r="F20" s="15"/>
      <c r="G20" s="16"/>
      <c r="H20" s="1">
        <f>5578.9</f>
        <v>5578.9</v>
      </c>
      <c r="I20" s="4"/>
      <c r="L20" s="1"/>
      <c r="M20" s="1"/>
      <c r="N20" s="1"/>
      <c r="O20" s="1"/>
    </row>
    <row r="21" spans="1:15" ht="12.75">
      <c r="A21" s="5"/>
      <c r="B21" s="5"/>
      <c r="C21" s="5"/>
      <c r="D21" s="5"/>
      <c r="E21" s="14" t="s">
        <v>5</v>
      </c>
      <c r="F21" s="15"/>
      <c r="G21" s="16"/>
      <c r="H21" s="1">
        <f>90333</f>
        <v>90333</v>
      </c>
      <c r="I21" s="4"/>
      <c r="L21" s="13"/>
      <c r="M21" s="13"/>
      <c r="N21" s="13"/>
      <c r="O21" s="13"/>
    </row>
    <row r="22" spans="1:15" ht="12.75">
      <c r="A22" s="5"/>
      <c r="B22" s="5"/>
      <c r="C22" s="5"/>
      <c r="D22" s="5"/>
      <c r="E22" s="14" t="s">
        <v>16</v>
      </c>
      <c r="F22" s="15"/>
      <c r="G22" s="16"/>
      <c r="H22" s="1"/>
      <c r="I22" s="4"/>
      <c r="L22" s="1"/>
      <c r="M22" s="1"/>
      <c r="N22" s="1"/>
      <c r="O22" s="1"/>
    </row>
    <row r="23" spans="1:15" ht="12.75">
      <c r="A23" s="5"/>
      <c r="B23" s="5"/>
      <c r="C23" s="5"/>
      <c r="D23" s="5"/>
      <c r="E23" s="14" t="s">
        <v>30</v>
      </c>
      <c r="F23" s="15"/>
      <c r="G23" s="16"/>
      <c r="H23" s="4"/>
      <c r="I23" s="4"/>
      <c r="L23" s="13"/>
      <c r="M23" s="13"/>
      <c r="N23" s="13"/>
      <c r="O23" s="13"/>
    </row>
    <row r="24" spans="1:15" ht="12.75">
      <c r="A24" s="5"/>
      <c r="B24" s="5"/>
      <c r="C24" s="5"/>
      <c r="D24" s="5"/>
      <c r="E24" s="14" t="s">
        <v>17</v>
      </c>
      <c r="F24" s="15"/>
      <c r="G24" s="16"/>
      <c r="H24" s="1">
        <f>62467</f>
        <v>62467</v>
      </c>
      <c r="I24" s="4"/>
      <c r="L24" s="1"/>
      <c r="M24" s="1"/>
      <c r="N24" s="1"/>
      <c r="O24" s="1"/>
    </row>
    <row r="25" spans="1:9" ht="12.75">
      <c r="A25" s="5"/>
      <c r="B25" s="5"/>
      <c r="C25" s="5"/>
      <c r="D25" s="5"/>
      <c r="E25" s="4" t="s">
        <v>15</v>
      </c>
      <c r="F25" s="4"/>
      <c r="G25" s="4"/>
      <c r="H25" s="1">
        <f>1000</f>
        <v>1000</v>
      </c>
      <c r="I25" s="4"/>
    </row>
    <row r="26" spans="1:9" ht="12.75">
      <c r="A26" s="5"/>
      <c r="B26" s="5"/>
      <c r="C26" s="5"/>
      <c r="D26" s="5"/>
      <c r="E26" s="4" t="s">
        <v>31</v>
      </c>
      <c r="F26" s="4"/>
      <c r="G26" s="4"/>
      <c r="H26" s="1"/>
      <c r="I26" s="4"/>
    </row>
    <row r="27" spans="1:9" ht="12.75">
      <c r="A27" s="5"/>
      <c r="B27" s="5"/>
      <c r="C27" s="5"/>
      <c r="D27" s="5"/>
      <c r="E27" s="14" t="s">
        <v>37</v>
      </c>
      <c r="F27" s="15"/>
      <c r="G27" s="16"/>
      <c r="H27" s="4"/>
      <c r="I27" s="4"/>
    </row>
    <row r="28" spans="1:9" ht="12.75">
      <c r="A28" s="5"/>
      <c r="B28" s="5"/>
      <c r="C28" s="5"/>
      <c r="D28" s="5"/>
      <c r="E28" s="14" t="s">
        <v>16</v>
      </c>
      <c r="F28" s="15"/>
      <c r="G28" s="16"/>
      <c r="H28" s="4"/>
      <c r="I28" s="4"/>
    </row>
    <row r="29" spans="1:9" ht="12.75">
      <c r="A29" s="5"/>
      <c r="B29" s="5"/>
      <c r="C29" s="5"/>
      <c r="D29" s="5"/>
      <c r="E29" s="14" t="s">
        <v>13</v>
      </c>
      <c r="F29" s="15"/>
      <c r="G29" s="16"/>
      <c r="H29" s="1">
        <f>77000</f>
        <v>77000</v>
      </c>
      <c r="I29" s="4"/>
    </row>
    <row r="30" spans="1:9" ht="12.75">
      <c r="A30" s="5"/>
      <c r="B30" s="5"/>
      <c r="C30" s="5"/>
      <c r="D30" s="5"/>
      <c r="E30" s="14" t="s">
        <v>1</v>
      </c>
      <c r="F30" s="15"/>
      <c r="G30" s="16"/>
      <c r="H30" s="1"/>
      <c r="I30" s="4"/>
    </row>
    <row r="31" spans="1:9" ht="12.75">
      <c r="A31" s="5"/>
      <c r="B31" s="5"/>
      <c r="C31" s="5"/>
      <c r="D31" s="5"/>
      <c r="E31" s="14" t="s">
        <v>47</v>
      </c>
      <c r="F31" s="15"/>
      <c r="G31" s="16"/>
      <c r="H31" s="1">
        <v>7199.97</v>
      </c>
      <c r="I31" s="4"/>
    </row>
    <row r="32" spans="1:9" ht="12.75">
      <c r="A32" s="5"/>
      <c r="B32" s="5"/>
      <c r="C32" s="5"/>
      <c r="D32" s="5"/>
      <c r="E32" s="14" t="s">
        <v>48</v>
      </c>
      <c r="F32" s="15"/>
      <c r="G32" s="16"/>
      <c r="H32" s="1">
        <v>75733.78</v>
      </c>
      <c r="I32" s="4"/>
    </row>
    <row r="33" spans="1:9" ht="12.75">
      <c r="A33" s="5"/>
      <c r="B33" s="5"/>
      <c r="C33" s="5"/>
      <c r="D33" s="5"/>
      <c r="E33" s="14" t="s">
        <v>49</v>
      </c>
      <c r="F33" s="15"/>
      <c r="G33" s="16"/>
      <c r="H33" s="1">
        <v>232207.33</v>
      </c>
      <c r="I33" s="4"/>
    </row>
    <row r="34" spans="1:9" ht="12.75">
      <c r="A34" s="5"/>
      <c r="B34" s="5"/>
      <c r="C34" s="5"/>
      <c r="D34" s="5"/>
      <c r="E34" s="4" t="s">
        <v>6</v>
      </c>
      <c r="F34" s="4"/>
      <c r="G34" s="4"/>
      <c r="H34" s="6">
        <v>1568433.22</v>
      </c>
      <c r="I34" s="4"/>
    </row>
    <row r="35" spans="1:9" ht="12.75">
      <c r="A35" s="5"/>
      <c r="B35" s="5"/>
      <c r="C35" s="5"/>
      <c r="D35" s="5"/>
      <c r="E35" s="4" t="s">
        <v>7</v>
      </c>
      <c r="F35" s="4"/>
      <c r="G35" s="4"/>
      <c r="H35" s="6">
        <f>18000+444024.43</f>
        <v>462024.43</v>
      </c>
      <c r="I35" s="4"/>
    </row>
    <row r="36" spans="1:9" ht="12.75">
      <c r="A36" s="5"/>
      <c r="B36" s="5"/>
      <c r="C36" s="5"/>
      <c r="D36" s="5"/>
      <c r="E36" s="14" t="s">
        <v>8</v>
      </c>
      <c r="F36" s="15"/>
      <c r="G36" s="16"/>
      <c r="H36" s="6">
        <v>68717.57</v>
      </c>
      <c r="I36" s="4"/>
    </row>
    <row r="37" spans="1:9" ht="12.75">
      <c r="A37" s="5"/>
      <c r="B37" s="5"/>
      <c r="C37" s="5"/>
      <c r="D37" s="5"/>
      <c r="E37" s="8"/>
      <c r="F37" s="8"/>
      <c r="G37" s="8"/>
      <c r="H37" s="11"/>
      <c r="I37" s="4"/>
    </row>
    <row r="38" spans="1:9" ht="18.75" customHeight="1">
      <c r="A38" s="21" t="s">
        <v>50</v>
      </c>
      <c r="B38" s="22"/>
      <c r="C38" s="22"/>
      <c r="D38" s="22"/>
      <c r="E38" s="22"/>
      <c r="F38" s="22"/>
      <c r="G38" s="22"/>
      <c r="H38" s="23"/>
      <c r="I38" s="4"/>
    </row>
    <row r="39" spans="1:9" ht="51" customHeight="1">
      <c r="A39" s="4" t="s">
        <v>45</v>
      </c>
      <c r="B39" s="4" t="s">
        <v>19</v>
      </c>
      <c r="C39" s="4" t="s">
        <v>20</v>
      </c>
      <c r="D39" s="4" t="s">
        <v>46</v>
      </c>
      <c r="E39" s="18"/>
      <c r="F39" s="19"/>
      <c r="G39" s="20"/>
      <c r="H39" s="10" t="s">
        <v>21</v>
      </c>
      <c r="I39" s="4"/>
    </row>
    <row r="40" spans="1:9" ht="12.75">
      <c r="A40" s="1"/>
      <c r="B40" s="2">
        <v>6330396.85</v>
      </c>
      <c r="C40" s="2">
        <v>5287585.89</v>
      </c>
      <c r="D40" s="9">
        <f>A40+B40-C40</f>
        <v>1042810.96</v>
      </c>
      <c r="E40" s="18" t="s">
        <v>0</v>
      </c>
      <c r="F40" s="19"/>
      <c r="G40" s="20"/>
      <c r="H40" s="2">
        <f>SUM(H41:H45)</f>
        <v>6380303.4399999995</v>
      </c>
      <c r="I40" s="4"/>
    </row>
    <row r="41" spans="1:9" ht="12.75">
      <c r="A41" s="5"/>
      <c r="B41" s="5"/>
      <c r="C41" s="5"/>
      <c r="D41" s="5"/>
      <c r="E41" s="18" t="s">
        <v>32</v>
      </c>
      <c r="F41" s="19"/>
      <c r="G41" s="20"/>
      <c r="H41" s="1">
        <v>190891.8</v>
      </c>
      <c r="I41" s="4"/>
    </row>
    <row r="42" spans="1:9" ht="12.75">
      <c r="A42" s="5"/>
      <c r="B42" s="5"/>
      <c r="C42" s="5"/>
      <c r="D42" s="5"/>
      <c r="E42" s="18" t="s">
        <v>33</v>
      </c>
      <c r="F42" s="19"/>
      <c r="G42" s="20"/>
      <c r="H42" s="1">
        <v>148048.51</v>
      </c>
      <c r="I42" s="4"/>
    </row>
    <row r="43" spans="1:9" ht="12.75">
      <c r="A43" s="5"/>
      <c r="B43" s="5"/>
      <c r="C43" s="5"/>
      <c r="D43" s="5"/>
      <c r="E43" s="18" t="s">
        <v>34</v>
      </c>
      <c r="F43" s="19"/>
      <c r="G43" s="20"/>
      <c r="H43" s="1">
        <v>1385313.4</v>
      </c>
      <c r="I43" s="4"/>
    </row>
    <row r="44" spans="1:9" ht="12.75">
      <c r="A44" s="5"/>
      <c r="B44" s="5"/>
      <c r="C44" s="5"/>
      <c r="D44" s="5"/>
      <c r="E44" s="18" t="s">
        <v>35</v>
      </c>
      <c r="F44" s="19"/>
      <c r="G44" s="20"/>
      <c r="H44" s="1">
        <v>4174398.8</v>
      </c>
      <c r="I44" s="4"/>
    </row>
    <row r="45" spans="1:9" ht="12.75">
      <c r="A45" s="5"/>
      <c r="B45" s="5"/>
      <c r="C45" s="5"/>
      <c r="D45" s="5"/>
      <c r="E45" s="18" t="s">
        <v>36</v>
      </c>
      <c r="F45" s="19"/>
      <c r="G45" s="20"/>
      <c r="H45" s="1">
        <v>481650.93</v>
      </c>
      <c r="I45" s="4"/>
    </row>
  </sheetData>
  <sheetProtection/>
  <mergeCells count="35">
    <mergeCell ref="E45:G45"/>
    <mergeCell ref="E32:G32"/>
    <mergeCell ref="E33:G33"/>
    <mergeCell ref="E36:G36"/>
    <mergeCell ref="E39:G39"/>
    <mergeCell ref="A38:H38"/>
    <mergeCell ref="E40:G40"/>
    <mergeCell ref="E41:G41"/>
    <mergeCell ref="E42:G42"/>
    <mergeCell ref="E22:G22"/>
    <mergeCell ref="E23:G23"/>
    <mergeCell ref="E24:G24"/>
    <mergeCell ref="E28:G28"/>
    <mergeCell ref="E43:G43"/>
    <mergeCell ref="E44:G44"/>
    <mergeCell ref="E31:G31"/>
    <mergeCell ref="E29:G29"/>
    <mergeCell ref="E30:G30"/>
    <mergeCell ref="E27:G27"/>
    <mergeCell ref="E2:I2"/>
    <mergeCell ref="E3:G3"/>
    <mergeCell ref="E4:G4"/>
    <mergeCell ref="E6:G6"/>
    <mergeCell ref="E7:G7"/>
    <mergeCell ref="E13:G13"/>
    <mergeCell ref="L15:O15"/>
    <mergeCell ref="L17:O17"/>
    <mergeCell ref="L19:O19"/>
    <mergeCell ref="L21:O21"/>
    <mergeCell ref="L23:O23"/>
    <mergeCell ref="E17:G17"/>
    <mergeCell ref="E18:G18"/>
    <mergeCell ref="E19:G19"/>
    <mergeCell ref="E20:G20"/>
    <mergeCell ref="E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Бух_Егорьевск</cp:lastModifiedBy>
  <cp:lastPrinted>2018-02-21T13:21:16Z</cp:lastPrinted>
  <dcterms:created xsi:type="dcterms:W3CDTF">2014-04-16T05:41:56Z</dcterms:created>
  <dcterms:modified xsi:type="dcterms:W3CDTF">2018-03-22T11:40:01Z</dcterms:modified>
  <cp:category/>
  <cp:version/>
  <cp:contentType/>
  <cp:contentStatus/>
</cp:coreProperties>
</file>