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68" windowHeight="8280" activeTab="0"/>
  </bookViews>
  <sheets>
    <sheet name="Куйбышев к.3 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<sst xmlns="http://schemas.openxmlformats.org/spreadsheetml/2006/main" count="49" uniqueCount="43">
  <si>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Начислено жителям</t>
  </si>
  <si>
    <t>Оплачено</t>
  </si>
  <si>
    <t>Произведеные затраты (выставлены счета)</t>
  </si>
  <si>
    <t>Расходы по статье</t>
  </si>
  <si>
    <t>Благоустройство территории</t>
  </si>
  <si>
    <t>Инструмент</t>
  </si>
  <si>
    <t>обслуживание лифтов</t>
  </si>
  <si>
    <t>Обязательное и добровольное страхование имущества (лифты)</t>
  </si>
  <si>
    <t>Оплата труда</t>
  </si>
  <si>
    <t>Страховые взносы с ФОТ</t>
  </si>
  <si>
    <t>Сан.тех.товары</t>
  </si>
  <si>
    <t>Спец.одежда</t>
  </si>
  <si>
    <t>Хозтовары</t>
  </si>
  <si>
    <t>Электротовары</t>
  </si>
  <si>
    <t>Строит.товары</t>
  </si>
  <si>
    <t>Компенсация а/м</t>
  </si>
  <si>
    <t>Обслуживание пожарной сигнализации и пож.безоп</t>
  </si>
  <si>
    <t>Уборка территории</t>
  </si>
  <si>
    <t>Содержание управляющей компании</t>
  </si>
  <si>
    <t>Прочие расходы (комиссия банка и др)</t>
  </si>
  <si>
    <t xml:space="preserve">Прочие доходы </t>
  </si>
  <si>
    <t>Коммунальные услуги Хрипунова 8</t>
  </si>
  <si>
    <t>Водоотведение</t>
  </si>
  <si>
    <t>Водоснабжение</t>
  </si>
  <si>
    <t>Горячее водоснабжение</t>
  </si>
  <si>
    <t xml:space="preserve">Отопление </t>
  </si>
  <si>
    <t>Электроэнергия-жильцы</t>
  </si>
  <si>
    <t>Вывоз мусора</t>
  </si>
  <si>
    <t>Материальные расходы()</t>
  </si>
  <si>
    <t>Обслуживание водоснабжения и отопления (поверка приборов)</t>
  </si>
  <si>
    <t>2-4й кв 2014</t>
  </si>
  <si>
    <t>1-й кв 2014</t>
  </si>
  <si>
    <t>охрана труда  и техника безопасности</t>
  </si>
  <si>
    <t xml:space="preserve">Амортизация </t>
  </si>
  <si>
    <t>обслуживание электроснабжения (, авт.снятие показ.по эл.)</t>
  </si>
  <si>
    <t>ТМЦ</t>
  </si>
  <si>
    <t>Содержание и текущее обслуживание Куйбышева к.3 2017 год</t>
  </si>
  <si>
    <t>Долг на 01.01.2017</t>
  </si>
  <si>
    <t>Долг на 01.01.2018г</t>
  </si>
  <si>
    <t>Охрана</t>
  </si>
  <si>
    <t>Водоснабжение МОП</t>
  </si>
  <si>
    <t>Подогрев МОП</t>
  </si>
  <si>
    <t>Эл.энергия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</si>
</sst>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8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0" xfId="52" applyNumberFormat="1" applyFont="1" applyBorder="1" applyAlignment="1">
      <alignment horizontal="right" vertical="top" wrapText="1"/>
      <protection/>
    </xf>
    <xf numFmtId="4" fontId="3" fillId="0" borderId="10" xfId="52" applyNumberFormat="1" applyFont="1" applyFill="1" applyBorder="1" applyAlignment="1">
      <alignment horizontal="right" vertical="top" wrapText="1"/>
      <protection/>
    </xf>
    <xf numFmtId="2" fontId="3" fillId="0" borderId="0" xfId="52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4" fontId="3" fillId="0" borderId="10" xfId="52" applyNumberFormat="1" applyFont="1" applyBorder="1" applyAlignment="1">
      <alignment horizontal="right" vertical="top" wrapText="1"/>
      <protection/>
    </xf>
    <xf numFmtId="0" fontId="0" fillId="0" borderId="0" xfId="0" applyFill="1" applyAlignment="1">
      <alignment/>
    </xf>
    <xf numFmtId="4" fontId="3" fillId="0" borderId="0" xfId="52" applyNumberFormat="1" applyFont="1" applyFill="1" applyBorder="1" applyAlignment="1">
      <alignment horizontal="right" vertical="top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5" fillId="0" borderId="12" xfId="53" applyNumberFormat="1" applyFont="1" applyFill="1" applyBorder="1" applyAlignment="1">
      <alignment horizontal="right" vertical="top"/>
      <protection/>
    </xf>
    <xf numFmtId="0" fontId="3" fillId="0" borderId="13" xfId="0" applyNumberFormat="1" applyFont="1" applyBorder="1" applyAlignment="1">
      <alignment horizontal="left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52" applyNumberFormat="1" applyFont="1" applyBorder="1" applyAlignment="1">
      <alignment horizontal="left" vertical="top" wrapText="1"/>
      <protection/>
    </xf>
    <xf numFmtId="0" fontId="3" fillId="0" borderId="11" xfId="52" applyNumberFormat="1" applyFont="1" applyBorder="1" applyAlignment="1">
      <alignment horizontal="left" vertical="top" wrapText="1"/>
      <protection/>
    </xf>
    <xf numFmtId="0" fontId="3" fillId="0" borderId="15" xfId="52" applyNumberFormat="1" applyFont="1" applyBorder="1" applyAlignment="1">
      <alignment horizontal="left" vertical="top" wrapText="1"/>
      <protection/>
    </xf>
    <xf numFmtId="0" fontId="3" fillId="0" borderId="16" xfId="52" applyNumberFormat="1" applyFont="1" applyBorder="1" applyAlignment="1">
      <alignment horizontal="left" vertical="top" wrapText="1"/>
      <protection/>
    </xf>
    <xf numFmtId="0" fontId="3" fillId="0" borderId="15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left"/>
    </xf>
    <xf numFmtId="4" fontId="0" fillId="0" borderId="0" xfId="0" applyNumberForma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бочая" xfId="52"/>
    <cellStyle name="Обычный_Хрипунова 2016 сво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9">
      <selection activeCell="A35" sqref="A35"/>
    </sheetView>
  </sheetViews>
  <sheetFormatPr defaultColWidth="9.00390625" defaultRowHeight="12.75"/>
  <cols>
    <col min="1" max="1" width="20.625" style="0" customWidth="1"/>
    <col min="2" max="2" width="18.125" style="0" customWidth="1"/>
    <col min="3" max="4" width="18.50390625" style="0" customWidth="1"/>
    <col min="7" max="7" width="26.125" style="0" customWidth="1"/>
    <col min="8" max="8" width="20.00390625" style="0" customWidth="1"/>
    <col min="9" max="9" width="19.50390625" style="0" hidden="1" customWidth="1"/>
    <col min="10" max="10" width="20.875" style="0" hidden="1" customWidth="1"/>
    <col min="12" max="12" width="23.375" style="5" customWidth="1"/>
    <col min="13" max="13" width="15.50390625" style="5" customWidth="1"/>
    <col min="14" max="14" width="19.50390625" style="5" customWidth="1"/>
    <col min="15" max="15" width="17.50390625" style="5" customWidth="1"/>
    <col min="16" max="16" width="8.875" style="5" customWidth="1"/>
  </cols>
  <sheetData>
    <row r="1" spans="2:10" ht="15">
      <c r="B1" s="40" t="s">
        <v>36</v>
      </c>
      <c r="C1" s="40"/>
      <c r="D1" s="40"/>
      <c r="E1" s="40"/>
      <c r="F1" s="40"/>
      <c r="G1" s="40"/>
      <c r="H1" s="40"/>
      <c r="I1" s="40"/>
      <c r="J1" s="40"/>
    </row>
    <row r="2" spans="1:8" ht="39">
      <c r="A2" s="1" t="s">
        <v>37</v>
      </c>
      <c r="B2" s="1" t="s">
        <v>0</v>
      </c>
      <c r="C2" s="1" t="s">
        <v>1</v>
      </c>
      <c r="D2" s="1" t="s">
        <v>38</v>
      </c>
      <c r="E2" s="23"/>
      <c r="F2" s="24"/>
      <c r="G2" s="25"/>
      <c r="H2" s="2" t="s">
        <v>2</v>
      </c>
    </row>
    <row r="3" spans="1:9" ht="15.75">
      <c r="A3" s="14"/>
      <c r="B3" s="17">
        <v>2236694.98</v>
      </c>
      <c r="C3" s="17">
        <v>1768276.25</v>
      </c>
      <c r="D3" s="15">
        <f>A3+B3-C3</f>
        <v>468418.73</v>
      </c>
      <c r="E3" s="26" t="s">
        <v>3</v>
      </c>
      <c r="F3" s="27"/>
      <c r="G3" s="27"/>
      <c r="H3" s="16">
        <f>SUM(H4:H30)-H31</f>
        <v>1617151.82</v>
      </c>
      <c r="I3" s="4"/>
    </row>
    <row r="4" spans="1:9" ht="12.75" hidden="1">
      <c r="A4" s="5"/>
      <c r="B4" s="5"/>
      <c r="C4" s="5"/>
      <c r="D4" s="5"/>
      <c r="E4" s="28" t="s">
        <v>33</v>
      </c>
      <c r="F4" s="28"/>
      <c r="G4" s="29"/>
      <c r="H4" s="6"/>
      <c r="I4" s="12"/>
    </row>
    <row r="5" spans="1:8" ht="12.75">
      <c r="A5" s="5"/>
      <c r="B5" s="5"/>
      <c r="C5" s="5"/>
      <c r="D5" s="5"/>
      <c r="E5" s="28" t="s">
        <v>4</v>
      </c>
      <c r="F5" s="28"/>
      <c r="G5" s="29"/>
      <c r="H5" s="6">
        <f>28316.75</f>
        <v>28316.75</v>
      </c>
    </row>
    <row r="6" spans="1:10" ht="12.75">
      <c r="A6" s="5"/>
      <c r="B6" s="5"/>
      <c r="C6" s="5"/>
      <c r="D6" s="5"/>
      <c r="E6" s="28" t="s">
        <v>27</v>
      </c>
      <c r="F6" s="28"/>
      <c r="G6" s="29"/>
      <c r="H6" s="6">
        <f>119061.43</f>
        <v>119061.43</v>
      </c>
      <c r="I6" s="7"/>
      <c r="J6" s="5"/>
    </row>
    <row r="7" spans="1:10" ht="12.75">
      <c r="A7" s="5"/>
      <c r="B7" s="5"/>
      <c r="C7" s="5"/>
      <c r="D7" s="5"/>
      <c r="E7" s="30" t="s">
        <v>5</v>
      </c>
      <c r="F7" s="30"/>
      <c r="G7" s="31"/>
      <c r="H7" s="8">
        <f>200</f>
        <v>200</v>
      </c>
      <c r="I7" s="9"/>
      <c r="J7" s="5"/>
    </row>
    <row r="8" spans="1:15" ht="15">
      <c r="A8" s="5"/>
      <c r="B8" s="5"/>
      <c r="C8" s="5"/>
      <c r="D8" s="5"/>
      <c r="E8" s="30" t="s">
        <v>6</v>
      </c>
      <c r="F8" s="30"/>
      <c r="G8" s="31"/>
      <c r="H8" s="8">
        <f>212812.53</f>
        <v>212812.53</v>
      </c>
      <c r="I8" s="7"/>
      <c r="J8" s="5"/>
      <c r="L8" s="41"/>
      <c r="M8" s="41"/>
      <c r="N8" s="41"/>
      <c r="O8" s="41"/>
    </row>
    <row r="9" spans="1:15" ht="12.75">
      <c r="A9" s="5"/>
      <c r="B9" s="5"/>
      <c r="C9" s="5"/>
      <c r="D9" s="5"/>
      <c r="E9" s="28" t="s">
        <v>34</v>
      </c>
      <c r="F9" s="28"/>
      <c r="G9" s="29"/>
      <c r="H9" s="6">
        <f>26994</f>
        <v>26994</v>
      </c>
      <c r="I9" s="7"/>
      <c r="J9" s="5"/>
      <c r="L9" s="20"/>
      <c r="M9" s="20"/>
      <c r="N9" s="20"/>
      <c r="O9" s="20"/>
    </row>
    <row r="10" spans="1:15" ht="12.75" hidden="1">
      <c r="A10" s="5"/>
      <c r="B10" s="5"/>
      <c r="C10" s="5"/>
      <c r="D10" s="5"/>
      <c r="E10" s="28" t="s">
        <v>7</v>
      </c>
      <c r="F10" s="28"/>
      <c r="G10" s="29"/>
      <c r="H10" s="6"/>
      <c r="I10" s="7"/>
      <c r="J10" s="5"/>
      <c r="L10" s="42"/>
      <c r="M10" s="42"/>
      <c r="N10" s="42"/>
      <c r="O10" s="42"/>
    </row>
    <row r="11" spans="1:15" ht="12.75" hidden="1">
      <c r="A11" s="5"/>
      <c r="B11" s="5"/>
      <c r="C11" s="5"/>
      <c r="D11" s="5"/>
      <c r="E11" s="30" t="s">
        <v>29</v>
      </c>
      <c r="F11" s="30"/>
      <c r="G11" s="30"/>
      <c r="H11" s="6"/>
      <c r="I11" s="7"/>
      <c r="J11" s="5"/>
      <c r="L11" s="21"/>
      <c r="M11" s="21"/>
      <c r="N11" s="21"/>
      <c r="O11" s="21"/>
    </row>
    <row r="12" spans="1:15" ht="12.75">
      <c r="A12" s="5"/>
      <c r="B12" s="5"/>
      <c r="C12" s="5"/>
      <c r="D12" s="5"/>
      <c r="E12" s="28" t="s">
        <v>8</v>
      </c>
      <c r="F12" s="28"/>
      <c r="G12" s="29"/>
      <c r="H12" s="6">
        <f>450560.15</f>
        <v>450560.15</v>
      </c>
      <c r="I12" s="13"/>
      <c r="J12" s="5"/>
      <c r="L12" s="43"/>
      <c r="M12" s="43"/>
      <c r="N12" s="43"/>
      <c r="O12" s="43"/>
    </row>
    <row r="13" spans="1:15" ht="12.75">
      <c r="A13" s="5"/>
      <c r="B13" s="5"/>
      <c r="C13" s="5"/>
      <c r="D13" s="5"/>
      <c r="E13" s="30" t="s">
        <v>32</v>
      </c>
      <c r="F13" s="30"/>
      <c r="G13" s="31"/>
      <c r="H13" s="8">
        <f>395.3</f>
        <v>395.3</v>
      </c>
      <c r="I13" s="5"/>
      <c r="J13" s="5"/>
      <c r="L13" s="22"/>
      <c r="M13" s="22"/>
      <c r="N13" s="22"/>
      <c r="O13" s="22"/>
    </row>
    <row r="14" spans="1:15" ht="12.75">
      <c r="A14" s="5"/>
      <c r="B14" s="5"/>
      <c r="C14" s="5"/>
      <c r="D14" s="5"/>
      <c r="E14" s="30" t="s">
        <v>9</v>
      </c>
      <c r="F14" s="30"/>
      <c r="G14" s="31"/>
      <c r="H14" s="8">
        <f>91013.1</f>
        <v>91013.1</v>
      </c>
      <c r="I14" s="5"/>
      <c r="J14" s="5"/>
      <c r="L14" s="42"/>
      <c r="M14" s="42"/>
      <c r="N14" s="42"/>
      <c r="O14" s="42"/>
    </row>
    <row r="15" spans="1:15" ht="12.75">
      <c r="A15" s="5"/>
      <c r="B15" s="5"/>
      <c r="C15" s="5"/>
      <c r="D15" s="5"/>
      <c r="E15" s="30" t="s">
        <v>10</v>
      </c>
      <c r="F15" s="30"/>
      <c r="G15" s="31"/>
      <c r="H15" s="8">
        <f>10530</f>
        <v>10530</v>
      </c>
      <c r="I15" s="5"/>
      <c r="J15" s="5"/>
      <c r="L15" s="21"/>
      <c r="M15" s="21"/>
      <c r="N15" s="21"/>
      <c r="O15" s="21"/>
    </row>
    <row r="16" spans="1:15" ht="12.75">
      <c r="A16" s="5"/>
      <c r="B16" s="5"/>
      <c r="C16" s="5"/>
      <c r="D16" s="5"/>
      <c r="E16" s="30" t="s">
        <v>11</v>
      </c>
      <c r="F16" s="30"/>
      <c r="G16" s="31"/>
      <c r="H16" s="8">
        <f>4864.16</f>
        <v>4864.16</v>
      </c>
      <c r="I16" s="5"/>
      <c r="J16" s="5"/>
      <c r="L16" s="42"/>
      <c r="M16" s="42"/>
      <c r="N16" s="42"/>
      <c r="O16" s="42"/>
    </row>
    <row r="17" spans="1:15" ht="12.75">
      <c r="A17" s="5"/>
      <c r="B17" s="5"/>
      <c r="C17" s="5"/>
      <c r="D17" s="5"/>
      <c r="E17" s="31" t="s">
        <v>12</v>
      </c>
      <c r="F17" s="32"/>
      <c r="G17" s="32"/>
      <c r="H17" s="8">
        <f>31944.74</f>
        <v>31944.74</v>
      </c>
      <c r="I17" s="5"/>
      <c r="J17" s="5"/>
      <c r="L17" s="21"/>
      <c r="M17" s="21"/>
      <c r="N17" s="21"/>
      <c r="O17" s="21"/>
    </row>
    <row r="18" spans="1:15" ht="12.75" hidden="1">
      <c r="A18" s="5"/>
      <c r="B18" s="5"/>
      <c r="C18" s="5"/>
      <c r="D18" s="5"/>
      <c r="E18" s="31" t="s">
        <v>13</v>
      </c>
      <c r="F18" s="32"/>
      <c r="G18" s="32"/>
      <c r="H18" s="8"/>
      <c r="L18" s="42"/>
      <c r="M18" s="42"/>
      <c r="N18" s="42"/>
      <c r="O18" s="42"/>
    </row>
    <row r="19" spans="1:15" ht="12.75">
      <c r="A19" s="5"/>
      <c r="B19" s="5"/>
      <c r="C19" s="5"/>
      <c r="D19" s="5"/>
      <c r="E19" s="31" t="s">
        <v>14</v>
      </c>
      <c r="F19" s="32"/>
      <c r="G19" s="32"/>
      <c r="H19" s="8">
        <f>1252.2</f>
        <v>1252.2</v>
      </c>
      <c r="L19" s="21"/>
      <c r="M19" s="21"/>
      <c r="N19" s="21"/>
      <c r="O19" s="21"/>
    </row>
    <row r="20" spans="1:8" ht="12.75" hidden="1">
      <c r="A20" s="5"/>
      <c r="B20" s="5"/>
      <c r="C20" s="5"/>
      <c r="D20" s="5"/>
      <c r="E20" s="31" t="s">
        <v>15</v>
      </c>
      <c r="F20" s="32"/>
      <c r="G20" s="33"/>
      <c r="H20" s="8"/>
    </row>
    <row r="21" spans="1:8" ht="12.75">
      <c r="A21" s="5"/>
      <c r="B21" s="5"/>
      <c r="C21" s="5"/>
      <c r="D21" s="5"/>
      <c r="E21" s="31" t="s">
        <v>35</v>
      </c>
      <c r="F21" s="32"/>
      <c r="G21" s="33"/>
      <c r="H21" s="8">
        <f>4190</f>
        <v>4190</v>
      </c>
    </row>
    <row r="22" spans="1:8" ht="12.75">
      <c r="A22" s="5"/>
      <c r="B22" s="5"/>
      <c r="C22" s="5"/>
      <c r="D22" s="5"/>
      <c r="E22" s="31" t="s">
        <v>39</v>
      </c>
      <c r="F22" s="32"/>
      <c r="G22" s="33"/>
      <c r="H22" s="8">
        <v>70974.9</v>
      </c>
    </row>
    <row r="23" spans="1:15" ht="12.75" hidden="1">
      <c r="A23" s="5"/>
      <c r="B23" s="5"/>
      <c r="C23" s="5"/>
      <c r="D23" s="5"/>
      <c r="E23" s="31" t="s">
        <v>16</v>
      </c>
      <c r="F23" s="32"/>
      <c r="G23" s="33"/>
      <c r="H23" s="8"/>
      <c r="M23" s="21"/>
      <c r="N23" s="21"/>
      <c r="O23" s="21"/>
    </row>
    <row r="24" spans="1:9" ht="12.75" hidden="1">
      <c r="A24" s="5"/>
      <c r="B24" s="5"/>
      <c r="C24" s="5"/>
      <c r="D24" s="5"/>
      <c r="E24" s="31" t="s">
        <v>17</v>
      </c>
      <c r="F24" s="32"/>
      <c r="G24" s="33"/>
      <c r="H24" s="8"/>
      <c r="I24" s="10"/>
    </row>
    <row r="25" spans="1:9" ht="12.75" hidden="1">
      <c r="A25" s="5"/>
      <c r="B25" s="5"/>
      <c r="C25" s="5"/>
      <c r="D25" s="5"/>
      <c r="E25" s="31" t="s">
        <v>28</v>
      </c>
      <c r="F25" s="32"/>
      <c r="G25" s="33"/>
      <c r="H25" s="8"/>
      <c r="I25" s="10"/>
    </row>
    <row r="26" spans="1:9" ht="12.75">
      <c r="A26" s="5"/>
      <c r="B26" s="5"/>
      <c r="C26" s="5"/>
      <c r="D26" s="5"/>
      <c r="E26" s="31" t="s">
        <v>40</v>
      </c>
      <c r="F26" s="32"/>
      <c r="G26" s="33"/>
      <c r="H26" s="8">
        <v>1690.24</v>
      </c>
      <c r="I26" s="10"/>
    </row>
    <row r="27" spans="1:9" ht="12.75">
      <c r="A27" s="5"/>
      <c r="B27" s="5"/>
      <c r="C27" s="5"/>
      <c r="D27" s="5"/>
      <c r="E27" s="31" t="s">
        <v>41</v>
      </c>
      <c r="F27" s="32"/>
      <c r="G27" s="33"/>
      <c r="H27" s="8">
        <v>5762.97</v>
      </c>
      <c r="I27" s="10"/>
    </row>
    <row r="28" spans="1:9" ht="12.75">
      <c r="A28" s="5"/>
      <c r="B28" s="5"/>
      <c r="C28" s="5"/>
      <c r="D28" s="5"/>
      <c r="E28" s="31" t="s">
        <v>42</v>
      </c>
      <c r="F28" s="32"/>
      <c r="G28" s="33"/>
      <c r="H28" s="8">
        <v>75303.57</v>
      </c>
      <c r="I28" s="10"/>
    </row>
    <row r="29" spans="1:8" ht="12.75">
      <c r="A29" s="5"/>
      <c r="B29" s="5"/>
      <c r="C29" s="5"/>
      <c r="D29" s="5"/>
      <c r="E29" s="28" t="s">
        <v>18</v>
      </c>
      <c r="F29" s="28"/>
      <c r="G29" s="29"/>
      <c r="H29" s="6">
        <v>295530.56</v>
      </c>
    </row>
    <row r="30" spans="1:8" ht="12.75">
      <c r="A30" s="5"/>
      <c r="B30" s="5"/>
      <c r="C30" s="5"/>
      <c r="D30" s="5"/>
      <c r="E30" s="28" t="s">
        <v>19</v>
      </c>
      <c r="F30" s="28"/>
      <c r="G30" s="29"/>
      <c r="H30" s="6">
        <v>211794.23</v>
      </c>
    </row>
    <row r="31" spans="1:8" ht="12.75">
      <c r="A31" s="5"/>
      <c r="B31" s="5"/>
      <c r="C31" s="5"/>
      <c r="D31" s="5"/>
      <c r="E31" s="29" t="s">
        <v>20</v>
      </c>
      <c r="F31" s="34"/>
      <c r="G31" s="34"/>
      <c r="H31" s="6">
        <v>26039.01</v>
      </c>
    </row>
    <row r="32" spans="1:8" ht="12.75">
      <c r="A32" s="5"/>
      <c r="B32" s="5"/>
      <c r="C32" s="5"/>
      <c r="D32" s="5"/>
      <c r="E32" s="18"/>
      <c r="F32" s="18"/>
      <c r="G32" s="18"/>
      <c r="H32" s="19"/>
    </row>
    <row r="33" spans="1:8" ht="13.5">
      <c r="A33" s="35" t="s">
        <v>21</v>
      </c>
      <c r="B33" s="36"/>
      <c r="C33" s="36"/>
      <c r="D33" s="36"/>
      <c r="E33" s="37"/>
      <c r="F33" s="37"/>
      <c r="G33" s="37"/>
      <c r="H33" s="38"/>
    </row>
    <row r="34" spans="1:10" ht="39">
      <c r="A34" s="1" t="s">
        <v>37</v>
      </c>
      <c r="B34" s="1" t="s">
        <v>0</v>
      </c>
      <c r="C34" s="1" t="s">
        <v>1</v>
      </c>
      <c r="D34" s="1" t="s">
        <v>38</v>
      </c>
      <c r="E34" s="23"/>
      <c r="F34" s="24"/>
      <c r="G34" s="25"/>
      <c r="H34" s="2" t="s">
        <v>2</v>
      </c>
      <c r="I34" t="s">
        <v>30</v>
      </c>
      <c r="J34" t="s">
        <v>31</v>
      </c>
    </row>
    <row r="35" spans="1:10" ht="15">
      <c r="A35" s="14"/>
      <c r="B35" s="14">
        <v>1290873.97</v>
      </c>
      <c r="C35" s="14">
        <v>727958.13</v>
      </c>
      <c r="D35" s="15">
        <f>A35+B35-C35</f>
        <v>562915.84</v>
      </c>
      <c r="E35" s="39" t="s">
        <v>3</v>
      </c>
      <c r="F35" s="39"/>
      <c r="G35" s="39"/>
      <c r="H35" s="16">
        <f>SUM(H36:H59)</f>
        <v>1331071.0799999998</v>
      </c>
      <c r="I35" s="3">
        <f>SUM(I36:I59)</f>
        <v>4022268.2900000005</v>
      </c>
      <c r="J35" s="10">
        <f>SUM(J36:J40)</f>
        <v>2354456.74</v>
      </c>
    </row>
    <row r="36" spans="5:10" ht="12.75">
      <c r="E36" s="30" t="s">
        <v>22</v>
      </c>
      <c r="F36" s="30"/>
      <c r="G36" s="30"/>
      <c r="H36" s="11">
        <v>34330.45</v>
      </c>
      <c r="I36" s="11">
        <v>320062.7</v>
      </c>
      <c r="J36" s="11">
        <v>99777.4</v>
      </c>
    </row>
    <row r="37" spans="5:10" ht="12.75">
      <c r="E37" s="30" t="s">
        <v>23</v>
      </c>
      <c r="F37" s="30"/>
      <c r="G37" s="30"/>
      <c r="H37" s="11">
        <v>26793.39</v>
      </c>
      <c r="I37" s="11">
        <v>257317.09</v>
      </c>
      <c r="J37" s="11">
        <v>79680.7</v>
      </c>
    </row>
    <row r="38" spans="5:10" ht="12.75">
      <c r="E38" s="30" t="s">
        <v>24</v>
      </c>
      <c r="F38" s="30"/>
      <c r="G38" s="30"/>
      <c r="H38" s="8">
        <v>267105.33</v>
      </c>
      <c r="I38" s="11">
        <v>1257767.45</v>
      </c>
      <c r="J38" s="11">
        <v>352906.15</v>
      </c>
    </row>
    <row r="39" spans="5:10" ht="12.75">
      <c r="E39" s="30" t="s">
        <v>25</v>
      </c>
      <c r="F39" s="30"/>
      <c r="G39" s="30"/>
      <c r="H39" s="8">
        <v>873109.52</v>
      </c>
      <c r="I39" s="11">
        <v>1423877.62</v>
      </c>
      <c r="J39" s="11">
        <v>1501331.34</v>
      </c>
    </row>
    <row r="40" spans="5:10" ht="12.75">
      <c r="E40" s="30" t="s">
        <v>26</v>
      </c>
      <c r="F40" s="30"/>
      <c r="G40" s="30"/>
      <c r="H40" s="11">
        <v>129732.39</v>
      </c>
      <c r="I40" s="11">
        <v>763243.43</v>
      </c>
      <c r="J40" s="11">
        <v>320761.15</v>
      </c>
    </row>
  </sheetData>
  <sheetProtection/>
  <mergeCells count="45">
    <mergeCell ref="L8:O8"/>
    <mergeCell ref="L10:O10"/>
    <mergeCell ref="L12:O12"/>
    <mergeCell ref="L14:O14"/>
    <mergeCell ref="L16:O16"/>
    <mergeCell ref="L18:O18"/>
    <mergeCell ref="B1:J1"/>
    <mergeCell ref="E2:G2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9:G29"/>
    <mergeCell ref="E30:G30"/>
    <mergeCell ref="E31:G31"/>
    <mergeCell ref="E26:G26"/>
    <mergeCell ref="E27:G27"/>
    <mergeCell ref="E28:G28"/>
    <mergeCell ref="E39:G39"/>
    <mergeCell ref="E40:G40"/>
    <mergeCell ref="A33:H33"/>
    <mergeCell ref="E34:G34"/>
    <mergeCell ref="E35:G35"/>
    <mergeCell ref="E36:G36"/>
    <mergeCell ref="E37:G37"/>
    <mergeCell ref="E38:G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Бух_Егорьевск</cp:lastModifiedBy>
  <cp:lastPrinted>2018-03-22T11:15:19Z</cp:lastPrinted>
  <dcterms:created xsi:type="dcterms:W3CDTF">2014-04-16T05:42:51Z</dcterms:created>
  <dcterms:modified xsi:type="dcterms:W3CDTF">2018-03-22T11:38:58Z</dcterms:modified>
  <cp:category/>
  <cp:version/>
  <cp:contentType/>
  <cp:contentStatus/>
</cp:coreProperties>
</file>